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-ЛХ\10-ЛГ 2017рік\"/>
    </mc:Choice>
  </mc:AlternateContent>
  <bookViews>
    <workbookView xWindow="0" yWindow="0" windowWidth="9990" windowHeight="6000" activeTab="1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/>
</workbook>
</file>

<file path=xl/calcChain.xml><?xml version="1.0" encoding="utf-8"?>
<calcChain xmlns="http://schemas.openxmlformats.org/spreadsheetml/2006/main">
  <c r="F40" i="1" l="1"/>
  <c r="H128" i="1"/>
  <c r="G110" i="1"/>
  <c r="H40" i="1"/>
  <c r="H42" i="1"/>
  <c r="H26" i="1"/>
  <c r="H27" i="1" l="1"/>
  <c r="H30" i="1"/>
  <c r="H60" i="1"/>
  <c r="H71" i="1"/>
  <c r="H82" i="1"/>
  <c r="H73" i="1"/>
  <c r="H106" i="1"/>
  <c r="H123" i="1"/>
  <c r="F110" i="1"/>
  <c r="E110" i="1"/>
  <c r="H110" i="1"/>
  <c r="H116" i="1" s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71" i="1"/>
  <c r="F92" i="1"/>
  <c r="F106" i="1"/>
  <c r="F116" i="1"/>
  <c r="F123" i="1"/>
  <c r="H9" i="5"/>
  <c r="H28" i="5" s="1"/>
  <c r="F9" i="5"/>
  <c r="F25" i="5"/>
  <c r="F28" i="5" s="1"/>
  <c r="E42" i="1"/>
  <c r="E40" i="1" s="1"/>
  <c r="E41" i="1"/>
  <c r="E39" i="1"/>
  <c r="G30" i="1"/>
  <c r="G29" i="1"/>
  <c r="E30" i="1"/>
  <c r="E29" i="1"/>
  <c r="H92" i="1" l="1"/>
  <c r="H29" i="5"/>
  <c r="F60" i="1"/>
  <c r="F128" i="1" l="1"/>
  <c r="F29" i="5" s="1"/>
</calcChain>
</file>

<file path=xl/sharedStrings.xml><?xml version="1.0" encoding="utf-8"?>
<sst xmlns="http://schemas.openxmlformats.org/spreadsheetml/2006/main" count="1105" uniqueCount="311">
  <si>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</si>
  <si>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</si>
  <si>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</si>
  <si>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</si>
  <si>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</si>
  <si>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</si>
  <si>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</si>
  <si>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</si>
  <si>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</si>
  <si>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</si>
  <si>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</si>
  <si>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</si>
  <si>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</si>
  <si>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</si>
  <si>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</si>
  <si>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</si>
  <si>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</si>
  <si>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</si>
  <si>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</si>
  <si>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</si>
  <si>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</si>
  <si>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</si>
  <si>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</si>
  <si>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</si>
  <si>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</si>
  <si>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</si>
  <si>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</si>
  <si>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</si>
  <si>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</si>
  <si>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</si>
  <si>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</si>
  <si>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</si>
  <si>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</si>
  <si>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</si>
  <si>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</si>
  <si>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</si>
  <si>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</si>
  <si>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</si>
  <si>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</si>
  <si>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</si>
  <si>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</si>
  <si>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</si>
  <si>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</si>
  <si>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</si>
  <si>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</si>
  <si>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</si>
  <si>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</si>
  <si>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</si>
  <si>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</si>
  <si>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</si>
  <si>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</si>
  <si>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</si>
  <si>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</si>
  <si>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</si>
  <si>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</si>
  <si>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</si>
  <si>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</si>
  <si>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</si>
  <si>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</si>
  <si>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</si>
  <si>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</si>
  <si>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</si>
  <si>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</si>
  <si>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</si>
  <si>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</si>
  <si>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</si>
  <si>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</si>
  <si>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</si>
  <si>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</si>
  <si>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</si>
  <si>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</si>
  <si>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</si>
  <si>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</si>
  <si>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</si>
  <si>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</si>
  <si>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</si>
  <si>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</si>
  <si>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</si>
  <si>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</si>
  <si>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</si>
  <si>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</si>
  <si>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</si>
  <si>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</si>
  <si>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</si>
  <si>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</si>
  <si>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</si>
  <si>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</si>
  <si>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</si>
  <si>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</si>
  <si>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</si>
  <si>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</si>
  <si>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</si>
  <si>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</si>
  <si>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</si>
  <si>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</si>
  <si>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</si>
  <si>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</si>
  <si>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</si>
  <si>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</si>
  <si>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</si>
  <si>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</si>
  <si>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</si>
  <si>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</si>
  <si>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</si>
  <si>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</si>
  <si>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</si>
  <si>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</si>
  <si>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</si>
  <si>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</si>
  <si>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</si>
  <si>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</si>
  <si>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</si>
  <si>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</si>
  <si>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</si>
  <si>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</si>
  <si>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</si>
  <si>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</si>
  <si>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</si>
  <si>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</si>
  <si>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</si>
  <si>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</si>
  <si>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</si>
  <si>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</si>
  <si>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</si>
  <si>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</si>
  <si>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</si>
  <si>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</si>
  <si>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</si>
  <si>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</si>
  <si>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</si>
  <si>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</si>
  <si>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</si>
  <si>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</si>
  <si>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</si>
  <si>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</si>
  <si>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</si>
  <si>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</si>
  <si>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</si>
  <si>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</si>
  <si>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</si>
  <si>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</si>
  <si>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</si>
  <si>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</si>
  <si>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</si>
  <si>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</si>
  <si>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</si>
  <si>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</si>
  <si>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</si>
  <si>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</si>
  <si>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</si>
  <si>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</si>
  <si>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</si>
  <si>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</si>
  <si>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</si>
  <si>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</si>
  <si>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</si>
  <si>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</si>
  <si>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</si>
  <si>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</si>
  <si>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</si>
  <si>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</si>
  <si>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</si>
  <si>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</si>
  <si>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</si>
  <si>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</si>
  <si>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</si>
  <si>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</si>
  <si>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</si>
  <si>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</si>
  <si>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</si>
  <si>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</si>
  <si>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</si>
  <si>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</si>
  <si>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</si>
  <si>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</si>
  <si>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</si>
  <si>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</si>
  <si>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</si>
  <si>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</si>
  <si>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</si>
  <si>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</si>
  <si>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</si>
  <si>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</si>
  <si>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</si>
  <si>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</si>
  <si>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</si>
  <si>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</si>
  <si>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</si>
  <si>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</si>
  <si>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</si>
  <si>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</si>
  <si>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</si>
  <si>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</si>
  <si>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</si>
  <si>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</si>
  <si>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</si>
  <si>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</si>
  <si>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</si>
  <si>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</si>
  <si>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</si>
  <si>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</si>
  <si>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</si>
  <si>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</si>
  <si>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</si>
  <si>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</si>
  <si>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</si>
  <si>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</si>
  <si>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</si>
  <si>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</si>
  <si>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</si>
  <si>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</si>
  <si>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</si>
  <si>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</si>
  <si>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</si>
  <si>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</si>
  <si>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</si>
  <si>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</si>
  <si>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</si>
  <si>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</si>
  <si>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</si>
  <si>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</si>
  <si>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</si>
  <si>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</si>
  <si>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</si>
  <si>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</si>
  <si>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</si>
  <si>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</si>
  <si>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</si>
  <si>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</si>
  <si>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</si>
  <si>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</si>
  <si>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</si>
  <si>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</si>
  <si>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</si>
  <si>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</si>
  <si>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</si>
  <si>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</si>
  <si>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</si>
  <si>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</si>
  <si>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</si>
  <si>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</si>
  <si>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</si>
  <si>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</si>
  <si>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</si>
  <si>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</si>
  <si>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</si>
  <si>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</si>
  <si>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</si>
  <si>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</si>
  <si>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</si>
  <si>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</si>
  <si>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</si>
  <si>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</si>
  <si>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</si>
  <si>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</si>
  <si>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</si>
  <si>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</si>
  <si>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</si>
  <si>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</si>
  <si>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</si>
  <si>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</si>
  <si>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</si>
  <si>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</si>
  <si>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</si>
  <si>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</si>
  <si>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</si>
  <si>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</si>
  <si>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</si>
  <si>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</si>
  <si>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</si>
  <si>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</si>
  <si>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</si>
  <si>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</si>
  <si>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</si>
  <si>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</si>
  <si>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</si>
  <si>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</si>
  <si>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</si>
  <si>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</si>
  <si>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</si>
  <si>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</si>
  <si>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</si>
  <si>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</si>
  <si>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</si>
  <si>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</si>
  <si>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</si>
  <si>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</si>
  <si>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</si>
  <si>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</si>
  <si>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</si>
  <si>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</si>
  <si>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</si>
  <si>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</si>
  <si>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</si>
  <si>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</si>
  <si>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</si>
  <si>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</si>
  <si>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</si>
  <si>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</si>
  <si>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</si>
  <si>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</si>
  <si>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</si>
  <si>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</si>
  <si>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</si>
  <si>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</si>
  <si>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</si>
  <si>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</si>
  <si>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</si>
  <si>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</si>
  <si>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</si>
  <si>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І півріччя 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</si>
</sst>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2"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21" t="s">
        <v>268</v>
      </c>
      <c r="H1" s="221"/>
    </row>
    <row r="2" spans="1:9" x14ac:dyDescent="0.2">
      <c r="A2" s="222" t="s">
        <v>269</v>
      </c>
      <c r="B2" s="222"/>
      <c r="C2" s="222"/>
      <c r="D2" s="222"/>
      <c r="E2" s="222"/>
      <c r="F2" s="222"/>
      <c r="G2" s="222"/>
      <c r="H2" s="222"/>
    </row>
    <row r="3" spans="1:9" ht="5.25" customHeight="1" thickBot="1" x14ac:dyDescent="0.25"/>
    <row r="4" spans="1:9" ht="24.75" customHeight="1" x14ac:dyDescent="0.2">
      <c r="A4" s="226" t="s">
        <v>107</v>
      </c>
      <c r="B4" s="224" t="s">
        <v>132</v>
      </c>
      <c r="C4" s="224" t="s">
        <v>10</v>
      </c>
      <c r="D4" s="224" t="s">
        <v>133</v>
      </c>
      <c r="E4" s="224" t="s">
        <v>12</v>
      </c>
      <c r="F4" s="224"/>
      <c r="G4" s="224" t="s">
        <v>13</v>
      </c>
      <c r="H4" s="225"/>
      <c r="I4" s="7"/>
    </row>
    <row r="5" spans="1:9" ht="29.25" thickBot="1" x14ac:dyDescent="0.25">
      <c r="A5" s="227"/>
      <c r="B5" s="228"/>
      <c r="C5" s="228"/>
      <c r="D5" s="228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8" t="s">
        <v>270</v>
      </c>
      <c r="B7" s="219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23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4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4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4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4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5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13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4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4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15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13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4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15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18" t="s">
        <v>140</v>
      </c>
      <c r="B23" s="219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8" t="s">
        <v>142</v>
      </c>
      <c r="B26" s="219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13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4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5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13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4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5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16" t="s">
        <v>284</v>
      </c>
      <c r="B35" s="217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09" t="s">
        <v>289</v>
      </c>
      <c r="B40" s="210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09" t="s">
        <v>292</v>
      </c>
      <c r="B41" s="210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11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12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20" t="s">
        <v>152</v>
      </c>
      <c r="D46" s="220"/>
      <c r="E46" s="220"/>
      <c r="F46" s="220"/>
      <c r="G46" s="220"/>
      <c r="H46" s="220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20" t="s">
        <v>297</v>
      </c>
      <c r="D49" s="220"/>
      <c r="E49" s="220"/>
      <c r="F49" s="220"/>
      <c r="G49" s="220"/>
      <c r="H49" s="220"/>
    </row>
  </sheetData>
  <mergeCells count="22"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topLeftCell="A64" zoomScaleNormal="100" zoomScaleSheetLayoutView="75" workbookViewId="0">
      <selection activeCell="E79" sqref="E79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1.7109375" style="3" customWidth="1"/>
    <col min="8" max="8" width="11.425781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93" t="s">
        <v>0</v>
      </c>
      <c r="F1" s="293"/>
      <c r="G1" s="293"/>
      <c r="H1" s="293"/>
    </row>
    <row r="2" spans="1:9" ht="18.75" x14ac:dyDescent="0.2">
      <c r="A2" s="5"/>
      <c r="B2" s="126" t="s">
        <v>303</v>
      </c>
      <c r="E2" s="293" t="s">
        <v>1</v>
      </c>
      <c r="F2" s="293"/>
      <c r="G2" s="293"/>
      <c r="H2" s="293"/>
    </row>
    <row r="3" spans="1:9" x14ac:dyDescent="0.2">
      <c r="A3" s="293"/>
      <c r="B3" s="293"/>
      <c r="C3" s="293"/>
      <c r="D3" s="4"/>
      <c r="E3" s="222" t="s">
        <v>53</v>
      </c>
      <c r="F3" s="222"/>
      <c r="G3" s="222"/>
      <c r="H3" s="222"/>
    </row>
    <row r="4" spans="1:9" x14ac:dyDescent="0.2">
      <c r="E4" s="293" t="s">
        <v>2</v>
      </c>
      <c r="F4" s="293"/>
      <c r="G4" s="293"/>
      <c r="H4" s="293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91" t="s">
        <v>3</v>
      </c>
      <c r="B7" s="291"/>
      <c r="C7" s="291"/>
      <c r="D7" s="291"/>
      <c r="E7" s="291"/>
      <c r="F7" s="291"/>
      <c r="G7" s="291"/>
      <c r="H7" s="291"/>
    </row>
    <row r="8" spans="1:9" ht="18.75" x14ac:dyDescent="0.2">
      <c r="A8" s="291" t="s">
        <v>4</v>
      </c>
      <c r="B8" s="291"/>
      <c r="C8" s="291"/>
      <c r="D8" s="291"/>
      <c r="E8" s="291"/>
      <c r="F8" s="291"/>
      <c r="G8" s="291"/>
      <c r="H8" s="291"/>
    </row>
    <row r="9" spans="1:9" ht="18.75" x14ac:dyDescent="0.2">
      <c r="A9" s="291" t="s">
        <v>5</v>
      </c>
      <c r="B9" s="291"/>
      <c r="C9" s="291"/>
      <c r="D9" s="291"/>
      <c r="E9" s="291"/>
      <c r="F9" s="291"/>
      <c r="G9" s="291"/>
      <c r="H9" s="291"/>
    </row>
    <row r="10" spans="1:9" ht="18.75" x14ac:dyDescent="0.2">
      <c r="A10" s="292" t="s">
        <v>310</v>
      </c>
      <c r="B10" s="291"/>
      <c r="C10" s="291"/>
      <c r="D10" s="291"/>
      <c r="E10" s="291"/>
      <c r="F10" s="291"/>
      <c r="G10" s="291"/>
      <c r="H10" s="291"/>
    </row>
    <row r="11" spans="1:9" ht="16.5" thickBot="1" x14ac:dyDescent="0.25">
      <c r="H11" s="3" t="s">
        <v>7</v>
      </c>
    </row>
    <row r="12" spans="1:9" x14ac:dyDescent="0.2">
      <c r="A12" s="287" t="s">
        <v>8</v>
      </c>
      <c r="B12" s="289" t="s">
        <v>9</v>
      </c>
      <c r="C12" s="224" t="s">
        <v>10</v>
      </c>
      <c r="D12" s="224" t="s">
        <v>11</v>
      </c>
      <c r="E12" s="280" t="s">
        <v>12</v>
      </c>
      <c r="F12" s="280"/>
      <c r="G12" s="280" t="s">
        <v>13</v>
      </c>
      <c r="H12" s="281"/>
    </row>
    <row r="13" spans="1:9" ht="29.25" customHeight="1" thickBot="1" x14ac:dyDescent="0.25">
      <c r="A13" s="288"/>
      <c r="B13" s="290"/>
      <c r="C13" s="228"/>
      <c r="D13" s="228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82" t="s">
        <v>16</v>
      </c>
      <c r="B15" s="283"/>
      <c r="C15" s="283"/>
      <c r="D15" s="283"/>
      <c r="E15" s="283"/>
      <c r="F15" s="283"/>
      <c r="G15" s="283"/>
      <c r="H15" s="284"/>
    </row>
    <row r="16" spans="1:9" ht="17.25" x14ac:dyDescent="0.2">
      <c r="A16" s="18"/>
      <c r="B16" s="285" t="s">
        <v>17</v>
      </c>
      <c r="C16" s="285"/>
      <c r="D16" s="285"/>
      <c r="E16" s="285"/>
      <c r="F16" s="285"/>
      <c r="G16" s="285"/>
      <c r="H16" s="286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>
        <v>17.899999999999999</v>
      </c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/>
    </row>
    <row r="26" spans="1:8" ht="18" thickBot="1" x14ac:dyDescent="0.25">
      <c r="A26" s="273" t="s">
        <v>30</v>
      </c>
      <c r="B26" s="274"/>
      <c r="C26" s="24">
        <v>80</v>
      </c>
      <c r="D26" s="24" t="s">
        <v>154</v>
      </c>
      <c r="E26" s="24"/>
      <c r="F26" s="24"/>
      <c r="G26" s="24"/>
      <c r="H26" s="24">
        <f>H18+H19</f>
        <v>17.899999999999999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>
        <f>H24+H25</f>
        <v>0</v>
      </c>
    </row>
    <row r="28" spans="1:8" ht="18" thickBot="1" x14ac:dyDescent="0.25">
      <c r="A28" s="262" t="s">
        <v>31</v>
      </c>
      <c r="B28" s="263"/>
      <c r="C28" s="263"/>
      <c r="D28" s="263"/>
      <c r="E28" s="263"/>
      <c r="F28" s="263"/>
      <c r="G28" s="263"/>
      <c r="H28" s="275"/>
    </row>
    <row r="29" spans="1:8" x14ac:dyDescent="0.2">
      <c r="A29" s="276">
        <v>1</v>
      </c>
      <c r="B29" s="277" t="s">
        <v>156</v>
      </c>
      <c r="C29" s="35">
        <v>90</v>
      </c>
      <c r="D29" s="35" t="s">
        <v>19</v>
      </c>
      <c r="E29" s="35">
        <f>E31+E33+E35+E37</f>
        <v>100</v>
      </c>
      <c r="F29" s="35"/>
      <c r="G29" s="35">
        <f>G31+G33+G35+G37</f>
        <v>132</v>
      </c>
      <c r="H29" s="36"/>
    </row>
    <row r="30" spans="1:8" ht="16.5" thickBot="1" x14ac:dyDescent="0.25">
      <c r="A30" s="250"/>
      <c r="B30" s="278"/>
      <c r="C30" s="31">
        <v>91</v>
      </c>
      <c r="D30" s="31" t="s">
        <v>32</v>
      </c>
      <c r="E30" s="31">
        <f>E32+E34+E36+E38</f>
        <v>1100</v>
      </c>
      <c r="F30" s="31">
        <f>F32+F34+F36+F38</f>
        <v>401.9</v>
      </c>
      <c r="G30" s="31">
        <f>G32+G34+G36+G38</f>
        <v>1304</v>
      </c>
      <c r="H30" s="37">
        <f>H32+H34+H36+H38</f>
        <v>73.699999999999989</v>
      </c>
    </row>
    <row r="31" spans="1:8" x14ac:dyDescent="0.2">
      <c r="A31" s="250"/>
      <c r="B31" s="279" t="s">
        <v>33</v>
      </c>
      <c r="C31" s="25">
        <v>100</v>
      </c>
      <c r="D31" s="25" t="s">
        <v>19</v>
      </c>
      <c r="E31" s="25">
        <v>50</v>
      </c>
      <c r="F31" s="25"/>
      <c r="G31" s="25">
        <v>57</v>
      </c>
      <c r="H31" s="38"/>
    </row>
    <row r="32" spans="1:8" x14ac:dyDescent="0.2">
      <c r="A32" s="250"/>
      <c r="B32" s="258"/>
      <c r="C32" s="32">
        <v>101</v>
      </c>
      <c r="D32" s="32" t="s">
        <v>32</v>
      </c>
      <c r="E32" s="32">
        <v>500</v>
      </c>
      <c r="F32" s="32">
        <v>167.3</v>
      </c>
      <c r="G32" s="32">
        <v>472</v>
      </c>
      <c r="H32" s="39">
        <v>28.8</v>
      </c>
    </row>
    <row r="33" spans="1:9" x14ac:dyDescent="0.2">
      <c r="A33" s="250"/>
      <c r="B33" s="257" t="s">
        <v>34</v>
      </c>
      <c r="C33" s="32">
        <v>110</v>
      </c>
      <c r="D33" s="32" t="s">
        <v>19</v>
      </c>
      <c r="E33" s="32">
        <v>50</v>
      </c>
      <c r="F33" s="32"/>
      <c r="G33" s="32">
        <v>74</v>
      </c>
      <c r="H33" s="39"/>
    </row>
    <row r="34" spans="1:9" x14ac:dyDescent="0.2">
      <c r="A34" s="250"/>
      <c r="B34" s="258"/>
      <c r="C34" s="32">
        <v>111</v>
      </c>
      <c r="D34" s="32" t="s">
        <v>32</v>
      </c>
      <c r="E34" s="32">
        <v>600</v>
      </c>
      <c r="F34" s="32">
        <v>234.6</v>
      </c>
      <c r="G34" s="32">
        <v>816</v>
      </c>
      <c r="H34" s="39">
        <v>42.8</v>
      </c>
    </row>
    <row r="35" spans="1:9" x14ac:dyDescent="0.2">
      <c r="A35" s="250"/>
      <c r="B35" s="257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50"/>
      <c r="B36" s="258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50"/>
      <c r="B37" s="257" t="s">
        <v>36</v>
      </c>
      <c r="C37" s="32">
        <v>130</v>
      </c>
      <c r="D37" s="32" t="s">
        <v>19</v>
      </c>
      <c r="E37" s="32"/>
      <c r="F37" s="32"/>
      <c r="G37" s="32">
        <v>1</v>
      </c>
      <c r="H37" s="39"/>
    </row>
    <row r="38" spans="1:9" x14ac:dyDescent="0.2">
      <c r="A38" s="251"/>
      <c r="B38" s="258"/>
      <c r="C38" s="32">
        <v>131</v>
      </c>
      <c r="D38" s="32" t="s">
        <v>32</v>
      </c>
      <c r="E38" s="32"/>
      <c r="F38" s="32"/>
      <c r="G38" s="32">
        <v>16</v>
      </c>
      <c r="H38" s="39">
        <v>2.1</v>
      </c>
    </row>
    <row r="39" spans="1:9" ht="24" customHeight="1" x14ac:dyDescent="0.2">
      <c r="A39" s="249">
        <v>2</v>
      </c>
      <c r="B39" s="259" t="s">
        <v>157</v>
      </c>
      <c r="C39" s="32">
        <v>140</v>
      </c>
      <c r="D39" s="32" t="s">
        <v>19</v>
      </c>
      <c r="E39" s="32">
        <f>E41+E47+E49+E51+E53+E55+E57</f>
        <v>15</v>
      </c>
      <c r="F39" s="32"/>
      <c r="G39" s="32">
        <f>G41+G47+G49+G51+G53+G55</f>
        <v>33</v>
      </c>
      <c r="H39" s="32"/>
    </row>
    <row r="40" spans="1:9" ht="24" customHeight="1" x14ac:dyDescent="0.2">
      <c r="A40" s="250"/>
      <c r="B40" s="259"/>
      <c r="C40" s="32">
        <v>141</v>
      </c>
      <c r="D40" s="32" t="s">
        <v>32</v>
      </c>
      <c r="E40" s="32">
        <f>E42+E48+E50+E52+E54+E56+E58</f>
        <v>930</v>
      </c>
      <c r="F40" s="32">
        <f>F42+F48+F50+F52+F54+F56</f>
        <v>83.3</v>
      </c>
      <c r="G40" s="32">
        <f>G42+G48+G50+G52+G54+G56</f>
        <v>2611</v>
      </c>
      <c r="H40" s="39">
        <f>H42+H48+H50+H52+H54+H56</f>
        <v>360</v>
      </c>
    </row>
    <row r="41" spans="1:9" x14ac:dyDescent="0.2">
      <c r="A41" s="250"/>
      <c r="B41" s="256" t="s">
        <v>158</v>
      </c>
      <c r="C41" s="25">
        <v>150</v>
      </c>
      <c r="D41" s="25" t="s">
        <v>19</v>
      </c>
      <c r="E41" s="25">
        <f>E43+E45</f>
        <v>10</v>
      </c>
      <c r="F41" s="25"/>
      <c r="G41" s="25">
        <f>G43+G45</f>
        <v>27</v>
      </c>
      <c r="H41" s="38"/>
    </row>
    <row r="42" spans="1:9" x14ac:dyDescent="0.2">
      <c r="A42" s="250"/>
      <c r="B42" s="248"/>
      <c r="C42" s="32">
        <v>151</v>
      </c>
      <c r="D42" s="32" t="s">
        <v>32</v>
      </c>
      <c r="E42" s="32">
        <f>E44+E46</f>
        <v>300</v>
      </c>
      <c r="F42" s="32">
        <f>F44+F46</f>
        <v>27.3</v>
      </c>
      <c r="G42" s="32">
        <f>G44+G46</f>
        <v>1289</v>
      </c>
      <c r="H42" s="39">
        <f>H44+H46</f>
        <v>143.1</v>
      </c>
    </row>
    <row r="43" spans="1:9" x14ac:dyDescent="0.2">
      <c r="A43" s="250"/>
      <c r="B43" s="257" t="s">
        <v>159</v>
      </c>
      <c r="C43" s="32">
        <v>160</v>
      </c>
      <c r="D43" s="25" t="s">
        <v>19</v>
      </c>
      <c r="E43" s="32">
        <v>10</v>
      </c>
      <c r="F43" s="32" t="s">
        <v>24</v>
      </c>
      <c r="G43" s="32">
        <v>25</v>
      </c>
      <c r="H43" s="39" t="s">
        <v>24</v>
      </c>
    </row>
    <row r="44" spans="1:9" x14ac:dyDescent="0.2">
      <c r="A44" s="250"/>
      <c r="B44" s="258"/>
      <c r="C44" s="32">
        <v>161</v>
      </c>
      <c r="D44" s="32" t="s">
        <v>32</v>
      </c>
      <c r="E44" s="32">
        <v>300</v>
      </c>
      <c r="F44" s="32">
        <v>27.3</v>
      </c>
      <c r="G44" s="32">
        <v>753</v>
      </c>
      <c r="H44" s="39">
        <v>76</v>
      </c>
    </row>
    <row r="45" spans="1:9" x14ac:dyDescent="0.2">
      <c r="A45" s="250"/>
      <c r="B45" s="257" t="s">
        <v>92</v>
      </c>
      <c r="C45" s="32">
        <v>170</v>
      </c>
      <c r="D45" s="32" t="s">
        <v>19</v>
      </c>
      <c r="E45" s="32"/>
      <c r="F45" s="32" t="s">
        <v>24</v>
      </c>
      <c r="G45" s="32">
        <v>2</v>
      </c>
      <c r="H45" s="39" t="s">
        <v>24</v>
      </c>
    </row>
    <row r="46" spans="1:9" x14ac:dyDescent="0.2">
      <c r="A46" s="250"/>
      <c r="B46" s="258"/>
      <c r="C46" s="32">
        <v>171</v>
      </c>
      <c r="D46" s="32" t="s">
        <v>32</v>
      </c>
      <c r="E46" s="32"/>
      <c r="F46" s="32"/>
      <c r="G46" s="32">
        <v>536</v>
      </c>
      <c r="H46" s="39">
        <v>67.099999999999994</v>
      </c>
      <c r="I46" s="3" t="s">
        <v>88</v>
      </c>
    </row>
    <row r="47" spans="1:9" x14ac:dyDescent="0.2">
      <c r="A47" s="250"/>
      <c r="B47" s="247" t="s">
        <v>160</v>
      </c>
      <c r="C47" s="32">
        <v>180</v>
      </c>
      <c r="D47" s="32" t="s">
        <v>19</v>
      </c>
      <c r="E47" s="32">
        <v>1</v>
      </c>
      <c r="F47" s="32" t="s">
        <v>24</v>
      </c>
      <c r="G47" s="32">
        <v>4</v>
      </c>
      <c r="H47" s="39" t="s">
        <v>24</v>
      </c>
    </row>
    <row r="48" spans="1:9" x14ac:dyDescent="0.2">
      <c r="A48" s="250"/>
      <c r="B48" s="248"/>
      <c r="C48" s="32">
        <v>181</v>
      </c>
      <c r="D48" s="32" t="s">
        <v>32</v>
      </c>
      <c r="E48" s="32">
        <v>350</v>
      </c>
      <c r="F48" s="32">
        <v>37</v>
      </c>
      <c r="G48" s="32">
        <v>1221</v>
      </c>
      <c r="H48" s="39">
        <v>207.3</v>
      </c>
    </row>
    <row r="49" spans="1:8" x14ac:dyDescent="0.2">
      <c r="A49" s="250"/>
      <c r="B49" s="247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50"/>
      <c r="B50" s="248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50"/>
      <c r="B51" s="247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50"/>
      <c r="B52" s="248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50"/>
      <c r="B53" s="247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50"/>
      <c r="B54" s="248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50"/>
      <c r="B55" s="247" t="s">
        <v>164</v>
      </c>
      <c r="C55" s="32">
        <v>220</v>
      </c>
      <c r="D55" s="32" t="s">
        <v>19</v>
      </c>
      <c r="E55" s="32">
        <v>3</v>
      </c>
      <c r="F55" s="32" t="s">
        <v>24</v>
      </c>
      <c r="G55" s="32">
        <v>2</v>
      </c>
      <c r="H55" s="39" t="s">
        <v>24</v>
      </c>
    </row>
    <row r="56" spans="1:8" x14ac:dyDescent="0.2">
      <c r="A56" s="251"/>
      <c r="B56" s="248"/>
      <c r="C56" s="32">
        <v>221</v>
      </c>
      <c r="D56" s="32" t="s">
        <v>32</v>
      </c>
      <c r="E56" s="32">
        <v>180</v>
      </c>
      <c r="F56" s="32">
        <v>19</v>
      </c>
      <c r="G56" s="32">
        <v>101</v>
      </c>
      <c r="H56" s="39">
        <v>9.6</v>
      </c>
    </row>
    <row r="57" spans="1:8" x14ac:dyDescent="0.2">
      <c r="A57" s="249">
        <v>3</v>
      </c>
      <c r="B57" s="247" t="s">
        <v>165</v>
      </c>
      <c r="C57" s="32">
        <v>230</v>
      </c>
      <c r="D57" s="32" t="s">
        <v>19</v>
      </c>
      <c r="E57" s="32">
        <v>1</v>
      </c>
      <c r="F57" s="32" t="s">
        <v>24</v>
      </c>
      <c r="G57" s="32">
        <v>1</v>
      </c>
      <c r="H57" s="39" t="s">
        <v>24</v>
      </c>
    </row>
    <row r="58" spans="1:8" x14ac:dyDescent="0.2">
      <c r="A58" s="251"/>
      <c r="B58" s="248"/>
      <c r="C58" s="32">
        <v>231</v>
      </c>
      <c r="D58" s="32" t="s">
        <v>32</v>
      </c>
      <c r="E58" s="32">
        <v>100</v>
      </c>
      <c r="F58" s="32">
        <v>10.6</v>
      </c>
      <c r="G58" s="32">
        <v>176</v>
      </c>
      <c r="H58" s="39">
        <v>23.6</v>
      </c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32" t="s">
        <v>38</v>
      </c>
      <c r="B60" s="233"/>
      <c r="C60" s="44">
        <v>250</v>
      </c>
      <c r="D60" s="44" t="s">
        <v>154</v>
      </c>
      <c r="E60" s="132"/>
      <c r="F60" s="91">
        <f>F30+F40+F58</f>
        <v>495.8</v>
      </c>
      <c r="G60" s="42"/>
      <c r="H60" s="133">
        <f>H30+H40+H58</f>
        <v>457.3</v>
      </c>
    </row>
    <row r="61" spans="1:8" x14ac:dyDescent="0.2">
      <c r="A61" s="252" t="s">
        <v>155</v>
      </c>
      <c r="B61" s="254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53"/>
      <c r="B62" s="255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29" t="s">
        <v>39</v>
      </c>
      <c r="B63" s="230"/>
      <c r="C63" s="230"/>
      <c r="D63" s="230"/>
      <c r="E63" s="230"/>
      <c r="F63" s="230"/>
      <c r="G63" s="230"/>
      <c r="H63" s="231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/>
      <c r="F64" s="28"/>
      <c r="G64" s="28"/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930</v>
      </c>
      <c r="F66" s="51">
        <v>96.3</v>
      </c>
      <c r="G66" s="51">
        <v>2753</v>
      </c>
      <c r="H66" s="78">
        <v>368.9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39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40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69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60" t="s">
        <v>44</v>
      </c>
      <c r="B71" s="261"/>
      <c r="C71" s="33">
        <v>320</v>
      </c>
      <c r="D71" s="134" t="s">
        <v>23</v>
      </c>
      <c r="E71" s="91"/>
      <c r="F71" s="33">
        <f>F64+F65+F66+F67+F68</f>
        <v>96.3</v>
      </c>
      <c r="G71" s="33"/>
      <c r="H71" s="42">
        <f>H64+H65+H66+H67+H68</f>
        <v>368.9</v>
      </c>
    </row>
    <row r="72" spans="1:8" ht="18" thickBot="1" x14ac:dyDescent="0.25">
      <c r="A72" s="262" t="s">
        <v>170</v>
      </c>
      <c r="B72" s="263"/>
      <c r="C72" s="263"/>
      <c r="D72" s="263"/>
      <c r="E72" s="263"/>
      <c r="F72" s="263"/>
      <c r="G72" s="264"/>
      <c r="H72" s="79"/>
    </row>
    <row r="73" spans="1:8" x14ac:dyDescent="0.2">
      <c r="A73" s="272">
        <v>1</v>
      </c>
      <c r="B73" s="57" t="s">
        <v>171</v>
      </c>
      <c r="C73" s="35">
        <v>330</v>
      </c>
      <c r="D73" s="35" t="s">
        <v>19</v>
      </c>
      <c r="E73" s="35">
        <f>E74+E75</f>
        <v>190</v>
      </c>
      <c r="F73" s="35">
        <f>F74+F75</f>
        <v>174.9</v>
      </c>
      <c r="G73" s="35">
        <f>G74+G75</f>
        <v>208.2</v>
      </c>
      <c r="H73" s="35">
        <f>H74+H75</f>
        <v>282.2</v>
      </c>
    </row>
    <row r="74" spans="1:8" x14ac:dyDescent="0.2">
      <c r="A74" s="270"/>
      <c r="B74" s="51" t="s">
        <v>172</v>
      </c>
      <c r="C74" s="32">
        <v>331</v>
      </c>
      <c r="D74" s="32" t="s">
        <v>19</v>
      </c>
      <c r="E74" s="32">
        <v>190</v>
      </c>
      <c r="F74" s="32">
        <v>174.9</v>
      </c>
      <c r="G74" s="32">
        <v>208.2</v>
      </c>
      <c r="H74" s="39">
        <v>282.2</v>
      </c>
    </row>
    <row r="75" spans="1:8" x14ac:dyDescent="0.2">
      <c r="A75" s="270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>
        <v>500</v>
      </c>
      <c r="F78" s="32">
        <v>153.5</v>
      </c>
      <c r="G78" s="32">
        <v>471.2</v>
      </c>
      <c r="H78" s="39">
        <v>99</v>
      </c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>
        <v>240</v>
      </c>
      <c r="F79" s="32">
        <v>158.69999999999999</v>
      </c>
      <c r="G79" s="131">
        <v>286.8</v>
      </c>
      <c r="H79" s="39">
        <v>134.5</v>
      </c>
    </row>
    <row r="80" spans="1:8" x14ac:dyDescent="0.2">
      <c r="A80" s="270">
        <v>6</v>
      </c>
      <c r="B80" s="51" t="s">
        <v>51</v>
      </c>
      <c r="C80" s="32">
        <v>380</v>
      </c>
      <c r="D80" s="32" t="s">
        <v>19</v>
      </c>
      <c r="E80" s="32">
        <v>190</v>
      </c>
      <c r="F80" s="32">
        <v>340.6</v>
      </c>
      <c r="G80" s="32">
        <v>208.2</v>
      </c>
      <c r="H80" s="39">
        <v>459.5</v>
      </c>
    </row>
    <row r="81" spans="1:8" x14ac:dyDescent="0.2">
      <c r="A81" s="270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0">
        <v>7</v>
      </c>
      <c r="B82" s="10" t="s">
        <v>54</v>
      </c>
      <c r="C82" s="32">
        <v>390</v>
      </c>
      <c r="D82" s="32" t="s">
        <v>55</v>
      </c>
      <c r="E82" s="32">
        <f>E83+E84+E85+E86</f>
        <v>0</v>
      </c>
      <c r="F82" s="32">
        <f>F83+F84+F85+F86</f>
        <v>0</v>
      </c>
      <c r="G82" s="32">
        <f>G83+G84+G85+G86</f>
        <v>0</v>
      </c>
      <c r="H82" s="39">
        <f>H83+H84+H85+H86</f>
        <v>11.3</v>
      </c>
    </row>
    <row r="83" spans="1:8" x14ac:dyDescent="0.2">
      <c r="A83" s="270"/>
      <c r="B83" s="10" t="s">
        <v>309</v>
      </c>
      <c r="C83" s="32">
        <v>391</v>
      </c>
      <c r="D83" s="32" t="s">
        <v>55</v>
      </c>
      <c r="E83" s="32"/>
      <c r="F83" s="32"/>
      <c r="G83" s="32"/>
      <c r="H83" s="39"/>
    </row>
    <row r="84" spans="1:8" x14ac:dyDescent="0.2">
      <c r="A84" s="270"/>
      <c r="B84" s="10" t="s">
        <v>300</v>
      </c>
      <c r="C84" s="32">
        <v>392</v>
      </c>
      <c r="D84" s="32" t="s">
        <v>55</v>
      </c>
      <c r="E84" s="32"/>
      <c r="F84" s="32"/>
      <c r="G84" s="32"/>
      <c r="H84" s="39">
        <v>11.3</v>
      </c>
    </row>
    <row r="85" spans="1:8" x14ac:dyDescent="0.2">
      <c r="A85" s="270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0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0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0">
        <v>8</v>
      </c>
      <c r="B88" s="271" t="s">
        <v>56</v>
      </c>
      <c r="C88" s="32">
        <v>400</v>
      </c>
      <c r="D88" s="32" t="s">
        <v>19</v>
      </c>
      <c r="E88" s="32">
        <v>0.6</v>
      </c>
      <c r="F88" s="32">
        <v>148.6</v>
      </c>
      <c r="G88" s="32">
        <v>0.61</v>
      </c>
      <c r="H88" s="39">
        <v>242.3</v>
      </c>
    </row>
    <row r="89" spans="1:8" x14ac:dyDescent="0.2">
      <c r="A89" s="270"/>
      <c r="B89" s="271"/>
      <c r="C89" s="32">
        <v>401</v>
      </c>
      <c r="D89" s="32" t="s">
        <v>57</v>
      </c>
      <c r="E89" s="32"/>
      <c r="F89" s="39" t="s">
        <v>24</v>
      </c>
      <c r="G89" s="131"/>
      <c r="H89" s="39" t="s">
        <v>24</v>
      </c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65" t="s">
        <v>178</v>
      </c>
      <c r="B92" s="266"/>
      <c r="C92" s="44">
        <v>430</v>
      </c>
      <c r="D92" s="44" t="s">
        <v>154</v>
      </c>
      <c r="E92" s="44"/>
      <c r="F92" s="44">
        <f>F73+F76+F77+F78+F79+F80+F82+F88+F90+F91</f>
        <v>976.30000000000007</v>
      </c>
      <c r="G92" s="44"/>
      <c r="H92" s="45">
        <f>H73+H76+H77+H78+H79+H80+H82+H88+H90+H91</f>
        <v>1228.8</v>
      </c>
    </row>
    <row r="93" spans="1:8" ht="16.5" thickBot="1" x14ac:dyDescent="0.25">
      <c r="A93" s="267" t="s">
        <v>58</v>
      </c>
      <c r="B93" s="268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29" t="s">
        <v>179</v>
      </c>
      <c r="B94" s="230"/>
      <c r="C94" s="230"/>
      <c r="D94" s="230"/>
      <c r="E94" s="230"/>
      <c r="F94" s="230"/>
      <c r="G94" s="230"/>
      <c r="H94" s="231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>
        <v>12</v>
      </c>
      <c r="F95" s="25">
        <v>24.7</v>
      </c>
      <c r="G95" s="25">
        <v>12</v>
      </c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/>
      <c r="F96" s="32"/>
      <c r="G96" s="32"/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>
        <v>20</v>
      </c>
      <c r="F97" s="32">
        <v>0.7</v>
      </c>
      <c r="G97" s="32">
        <v>32</v>
      </c>
      <c r="H97" s="39">
        <v>0.8</v>
      </c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156.5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>
        <v>87</v>
      </c>
      <c r="G102" s="32" t="s">
        <v>24</v>
      </c>
      <c r="H102" s="39">
        <v>3.5</v>
      </c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40</v>
      </c>
      <c r="G105" s="26"/>
      <c r="H105" s="76">
        <v>32</v>
      </c>
    </row>
    <row r="106" spans="1:8" ht="18" thickBot="1" x14ac:dyDescent="0.25">
      <c r="A106" s="232" t="s">
        <v>180</v>
      </c>
      <c r="B106" s="233"/>
      <c r="C106" s="33">
        <v>560</v>
      </c>
      <c r="D106" s="33" t="s">
        <v>23</v>
      </c>
      <c r="E106" s="33"/>
      <c r="F106" s="33">
        <f>F95+F96+F97+F98+F99+F100+F101+F102+F103+F104+F105</f>
        <v>152.4</v>
      </c>
      <c r="G106" s="33"/>
      <c r="H106" s="33">
        <f>H95+H96+H97+H98+H99+H100+H101+H102+H103+H104+H105</f>
        <v>192.8</v>
      </c>
    </row>
    <row r="107" spans="1:8" ht="17.25" customHeight="1" thickBot="1" x14ac:dyDescent="0.25">
      <c r="A107" s="244" t="s">
        <v>181</v>
      </c>
      <c r="B107" s="245"/>
      <c r="C107" s="245"/>
      <c r="D107" s="245"/>
      <c r="E107" s="245"/>
      <c r="F107" s="245"/>
      <c r="G107" s="245"/>
      <c r="H107" s="246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>
        <v>4000</v>
      </c>
      <c r="F108" s="35">
        <v>2.7</v>
      </c>
      <c r="G108" s="35">
        <v>4000</v>
      </c>
      <c r="H108" s="36">
        <v>4.2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39">
        <v>3</v>
      </c>
      <c r="B110" s="10" t="s">
        <v>73</v>
      </c>
      <c r="C110" s="32">
        <v>590</v>
      </c>
      <c r="D110" s="32" t="s">
        <v>154</v>
      </c>
      <c r="E110" s="32">
        <f>E111+E112</f>
        <v>85</v>
      </c>
      <c r="F110" s="32">
        <f>F111+F112</f>
        <v>8.4</v>
      </c>
      <c r="G110" s="32">
        <f>G111+G112</f>
        <v>85</v>
      </c>
      <c r="H110" s="39">
        <f>H111+H112</f>
        <v>0.5</v>
      </c>
    </row>
    <row r="111" spans="1:8" x14ac:dyDescent="0.2">
      <c r="A111" s="240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41"/>
      <c r="B112" s="10" t="s">
        <v>182</v>
      </c>
      <c r="C112" s="32">
        <v>592</v>
      </c>
      <c r="D112" s="32" t="s">
        <v>19</v>
      </c>
      <c r="E112" s="32">
        <v>85</v>
      </c>
      <c r="F112" s="32">
        <v>8.4</v>
      </c>
      <c r="G112" s="32">
        <v>85</v>
      </c>
      <c r="H112" s="39">
        <v>0.5</v>
      </c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>
        <v>0.5</v>
      </c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>
        <v>110</v>
      </c>
      <c r="F114" s="32">
        <v>2.6</v>
      </c>
      <c r="G114" s="32">
        <v>110</v>
      </c>
      <c r="H114" s="39">
        <v>0.2</v>
      </c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32" t="s">
        <v>183</v>
      </c>
      <c r="B116" s="233"/>
      <c r="C116" s="33">
        <v>630</v>
      </c>
      <c r="D116" s="33" t="s">
        <v>23</v>
      </c>
      <c r="E116" s="33"/>
      <c r="F116" s="33">
        <f>F108+F109+F110+F113+F114+F115</f>
        <v>13.700000000000001</v>
      </c>
      <c r="G116" s="33"/>
      <c r="H116" s="42">
        <f>H108+H109+H110+H113+H114+H115</f>
        <v>5.4</v>
      </c>
    </row>
    <row r="117" spans="1:10" ht="18" thickBot="1" x14ac:dyDescent="0.25">
      <c r="A117" s="229" t="s">
        <v>184</v>
      </c>
      <c r="B117" s="230"/>
      <c r="C117" s="230"/>
      <c r="D117" s="230"/>
      <c r="E117" s="230"/>
      <c r="F117" s="230"/>
      <c r="G117" s="230"/>
      <c r="H117" s="231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>
        <v>28.6</v>
      </c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>
        <v>2.8</v>
      </c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116.7</v>
      </c>
      <c r="G121" s="32" t="s">
        <v>24</v>
      </c>
      <c r="H121" s="39">
        <v>22.7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5.3</v>
      </c>
    </row>
    <row r="123" spans="1:10" ht="17.25" x14ac:dyDescent="0.2">
      <c r="A123" s="242" t="s">
        <v>185</v>
      </c>
      <c r="B123" s="243"/>
      <c r="C123" s="44">
        <v>690</v>
      </c>
      <c r="D123" s="44" t="s">
        <v>23</v>
      </c>
      <c r="E123" s="44"/>
      <c r="F123" s="44">
        <f>F118+F119+F120+F121+F122</f>
        <v>116.7</v>
      </c>
      <c r="G123" s="44"/>
      <c r="H123" s="45">
        <f>H118+H119+H120+H121+H122</f>
        <v>59.4</v>
      </c>
    </row>
    <row r="124" spans="1:10" ht="17.25" x14ac:dyDescent="0.2">
      <c r="A124" s="234" t="s">
        <v>186</v>
      </c>
      <c r="B124" s="234"/>
      <c r="C124" s="32">
        <v>700</v>
      </c>
      <c r="D124" s="32" t="s">
        <v>154</v>
      </c>
      <c r="E124" s="32"/>
      <c r="F124" s="32">
        <v>1920</v>
      </c>
      <c r="G124" s="32"/>
      <c r="H124" s="32">
        <v>1310.4000000000001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8" t="s">
        <v>24</v>
      </c>
      <c r="F125" s="198">
        <v>150</v>
      </c>
      <c r="G125" s="198"/>
      <c r="H125" s="198">
        <v>132</v>
      </c>
    </row>
    <row r="126" spans="1:10" s="203" customFormat="1" ht="14.25" customHeight="1" thickBot="1" x14ac:dyDescent="0.25">
      <c r="A126" s="235" t="s">
        <v>187</v>
      </c>
      <c r="B126" s="236"/>
      <c r="C126" s="66">
        <v>710</v>
      </c>
      <c r="D126" s="66" t="s">
        <v>23</v>
      </c>
      <c r="E126" s="201" t="s">
        <v>24</v>
      </c>
      <c r="F126" s="207">
        <v>525</v>
      </c>
      <c r="G126" s="202" t="s">
        <v>24</v>
      </c>
      <c r="H126" s="199">
        <v>265</v>
      </c>
    </row>
    <row r="127" spans="1:10" s="203" customFormat="1" ht="14.25" customHeight="1" thickBot="1" x14ac:dyDescent="0.25">
      <c r="A127" s="196"/>
      <c r="B127" s="197"/>
      <c r="C127" s="66"/>
      <c r="D127" s="66"/>
      <c r="E127" s="201"/>
      <c r="F127" s="207"/>
      <c r="G127" s="202"/>
      <c r="H127" s="199"/>
    </row>
    <row r="128" spans="1:10" s="203" customFormat="1" ht="16.5" customHeight="1" thickBot="1" x14ac:dyDescent="0.25">
      <c r="A128" s="237" t="s">
        <v>305</v>
      </c>
      <c r="B128" s="238"/>
      <c r="C128" s="33">
        <v>720</v>
      </c>
      <c r="D128" s="33" t="s">
        <v>23</v>
      </c>
      <c r="E128" s="204"/>
      <c r="F128" s="200">
        <f>F26+F60+F71+F92+F106+F116+F123+F124+F126</f>
        <v>4296.2000000000007</v>
      </c>
      <c r="G128" s="205"/>
      <c r="H128" s="200">
        <f>H26+H60+H71+H92+H106+H116+H123+H124+H126</f>
        <v>3905.9</v>
      </c>
      <c r="I128" s="206"/>
      <c r="J128" s="206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8:H8"/>
    <mergeCell ref="A9:H9"/>
    <mergeCell ref="A10:H10"/>
    <mergeCell ref="E1:H1"/>
    <mergeCell ref="E2:H2"/>
    <mergeCell ref="E3:H3"/>
    <mergeCell ref="E4:H4"/>
    <mergeCell ref="A3:C3"/>
    <mergeCell ref="A7:H7"/>
    <mergeCell ref="E12:F12"/>
    <mergeCell ref="G12:H12"/>
    <mergeCell ref="A15:H15"/>
    <mergeCell ref="B16:H16"/>
    <mergeCell ref="A12:A13"/>
    <mergeCell ref="B12:B13"/>
    <mergeCell ref="C12:C13"/>
    <mergeCell ref="D12:D13"/>
    <mergeCell ref="A26:B26"/>
    <mergeCell ref="A28:H28"/>
    <mergeCell ref="A29:A38"/>
    <mergeCell ref="B29:B30"/>
    <mergeCell ref="B31:B32"/>
    <mergeCell ref="B33:B34"/>
    <mergeCell ref="B35:B36"/>
    <mergeCell ref="B37:B38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318" t="s">
        <v>151</v>
      </c>
      <c r="B1" s="320" t="s">
        <v>9</v>
      </c>
      <c r="C1" s="320" t="s">
        <v>10</v>
      </c>
      <c r="D1" s="320" t="s">
        <v>11</v>
      </c>
      <c r="E1" s="315" t="s">
        <v>12</v>
      </c>
      <c r="F1" s="316"/>
      <c r="G1" s="315" t="s">
        <v>13</v>
      </c>
      <c r="H1" s="317"/>
    </row>
    <row r="2" spans="1:8" ht="32.25" customHeight="1" x14ac:dyDescent="0.2">
      <c r="A2" s="319"/>
      <c r="B2" s="321"/>
      <c r="C2" s="321"/>
      <c r="D2" s="321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5" t="s">
        <v>83</v>
      </c>
      <c r="B4" s="306"/>
      <c r="C4" s="306"/>
      <c r="D4" s="306"/>
      <c r="E4" s="306"/>
      <c r="F4" s="306"/>
      <c r="G4" s="306"/>
      <c r="H4" s="307"/>
    </row>
    <row r="5" spans="1:8" ht="18" thickBot="1" x14ac:dyDescent="0.25">
      <c r="A5" s="229" t="s">
        <v>188</v>
      </c>
      <c r="B5" s="230"/>
      <c r="C5" s="230"/>
      <c r="D5" s="230"/>
      <c r="E5" s="230"/>
      <c r="F5" s="230"/>
      <c r="G5" s="230"/>
      <c r="H5" s="231"/>
    </row>
    <row r="6" spans="1:8" x14ac:dyDescent="0.2">
      <c r="A6" s="240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41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39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41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08" t="s">
        <v>86</v>
      </c>
      <c r="B16" s="309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10" t="s">
        <v>191</v>
      </c>
      <c r="B17" s="311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29" t="s">
        <v>87</v>
      </c>
      <c r="B18" s="230"/>
      <c r="C18" s="230"/>
      <c r="D18" s="230"/>
      <c r="E18" s="230"/>
      <c r="F18" s="230"/>
      <c r="G18" s="230"/>
      <c r="H18" s="231"/>
    </row>
    <row r="19" spans="1:8" x14ac:dyDescent="0.2">
      <c r="A19" s="312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41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39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41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32" t="s">
        <v>194</v>
      </c>
      <c r="B29" s="233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3" t="s">
        <v>195</v>
      </c>
      <c r="B30" s="314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2" t="s">
        <v>89</v>
      </c>
      <c r="B31" s="303"/>
      <c r="C31" s="303"/>
      <c r="D31" s="303"/>
      <c r="E31" s="303"/>
      <c r="F31" s="303"/>
      <c r="G31" s="303"/>
      <c r="H31" s="304"/>
    </row>
    <row r="32" spans="1:8" x14ac:dyDescent="0.2">
      <c r="A32" s="298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299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00" t="s">
        <v>196</v>
      </c>
      <c r="B40" s="301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294" t="s">
        <v>197</v>
      </c>
      <c r="B41" s="295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294" t="s">
        <v>90</v>
      </c>
      <c r="B42" s="295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296" t="s">
        <v>91</v>
      </c>
      <c r="B43" s="297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E1:F1"/>
    <mergeCell ref="G1:H1"/>
    <mergeCell ref="A1:A2"/>
    <mergeCell ref="B1:B2"/>
    <mergeCell ref="C1:C2"/>
    <mergeCell ref="D1:D2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A42:B42"/>
    <mergeCell ref="A43:B43"/>
    <mergeCell ref="A32:A33"/>
    <mergeCell ref="A40:B40"/>
    <mergeCell ref="A41:B41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65" t="s">
        <v>151</v>
      </c>
      <c r="B1" s="370" t="s">
        <v>9</v>
      </c>
      <c r="C1" s="363" t="s">
        <v>10</v>
      </c>
      <c r="D1" s="363" t="s">
        <v>11</v>
      </c>
      <c r="E1" s="367" t="s">
        <v>12</v>
      </c>
      <c r="F1" s="369"/>
      <c r="G1" s="367" t="s">
        <v>13</v>
      </c>
      <c r="H1" s="368"/>
    </row>
    <row r="2" spans="1:8" ht="38.25" thickBot="1" x14ac:dyDescent="0.25">
      <c r="A2" s="366"/>
      <c r="B2" s="371"/>
      <c r="C2" s="364"/>
      <c r="D2" s="364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5" t="s">
        <v>198</v>
      </c>
      <c r="B3" s="306"/>
      <c r="C3" s="306"/>
      <c r="D3" s="306"/>
      <c r="E3" s="306"/>
      <c r="F3" s="306"/>
      <c r="G3" s="306"/>
      <c r="H3" s="307"/>
    </row>
    <row r="4" spans="1:8" ht="17.25" customHeight="1" x14ac:dyDescent="0.2">
      <c r="A4" s="351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6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54" t="s">
        <v>200</v>
      </c>
      <c r="B6" s="355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0" t="s">
        <v>201</v>
      </c>
      <c r="B7" s="341"/>
      <c r="C7" s="341"/>
      <c r="D7" s="341"/>
      <c r="E7" s="341"/>
      <c r="F7" s="341"/>
      <c r="G7" s="341"/>
      <c r="H7" s="342"/>
    </row>
    <row r="8" spans="1:8" ht="16.5" customHeight="1" x14ac:dyDescent="0.2">
      <c r="A8" s="351">
        <v>1</v>
      </c>
      <c r="B8" s="358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6"/>
      <c r="B9" s="359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6"/>
      <c r="B10" s="360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6"/>
      <c r="B11" s="361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6"/>
      <c r="B12" s="360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6"/>
      <c r="B13" s="361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6"/>
      <c r="B14" s="360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6"/>
      <c r="B15" s="361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6"/>
      <c r="B16" s="360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37"/>
      <c r="B17" s="361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35">
        <v>2</v>
      </c>
      <c r="B18" s="362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6"/>
      <c r="B19" s="359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6"/>
      <c r="B20" s="338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6"/>
      <c r="B21" s="339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6"/>
      <c r="B22" s="338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6"/>
      <c r="B23" s="339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6"/>
      <c r="B24" s="338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6"/>
      <c r="B25" s="339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6"/>
      <c r="B26" s="338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6"/>
      <c r="B27" s="339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6"/>
      <c r="B28" s="338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6"/>
      <c r="B29" s="339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6"/>
      <c r="B30" s="338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6"/>
      <c r="B31" s="339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6"/>
      <c r="B32" s="338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6"/>
      <c r="B33" s="339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6"/>
      <c r="B34" s="338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37"/>
      <c r="B35" s="339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35">
        <v>3</v>
      </c>
      <c r="B36" s="338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37"/>
      <c r="B37" s="339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45" t="s">
        <v>210</v>
      </c>
      <c r="B39" s="346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49" t="s">
        <v>155</v>
      </c>
      <c r="B40" s="347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50"/>
      <c r="B41" s="348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30" t="s">
        <v>211</v>
      </c>
      <c r="B42" s="331"/>
      <c r="C42" s="331"/>
      <c r="D42" s="331"/>
      <c r="E42" s="331"/>
      <c r="F42" s="331"/>
      <c r="G42" s="331"/>
      <c r="H42" s="332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57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57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57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56" t="s">
        <v>212</v>
      </c>
      <c r="B50" s="329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30" t="s">
        <v>216</v>
      </c>
      <c r="B51" s="331"/>
      <c r="C51" s="331"/>
      <c r="D51" s="331"/>
      <c r="E51" s="331"/>
      <c r="F51" s="331"/>
      <c r="G51" s="331"/>
      <c r="H51" s="332"/>
    </row>
    <row r="52" spans="1:8" x14ac:dyDescent="0.2">
      <c r="A52" s="351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6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37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35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37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35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6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6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6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6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37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35">
        <v>8</v>
      </c>
      <c r="B67" s="338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37"/>
      <c r="B68" s="339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52" t="s">
        <v>225</v>
      </c>
      <c r="B71" s="353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43" t="s">
        <v>191</v>
      </c>
      <c r="B72" s="344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0" t="s">
        <v>226</v>
      </c>
      <c r="B73" s="341"/>
      <c r="C73" s="341"/>
      <c r="D73" s="341"/>
      <c r="E73" s="341"/>
      <c r="F73" s="341"/>
      <c r="G73" s="341"/>
      <c r="H73" s="342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28" t="s">
        <v>229</v>
      </c>
      <c r="B85" s="329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30" t="s">
        <v>230</v>
      </c>
      <c r="B86" s="331"/>
      <c r="C86" s="331"/>
      <c r="D86" s="331"/>
      <c r="E86" s="331"/>
      <c r="F86" s="331"/>
      <c r="G86" s="331"/>
      <c r="H86" s="332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35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6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37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33" t="s">
        <v>233</v>
      </c>
      <c r="B95" s="334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30" t="s">
        <v>234</v>
      </c>
      <c r="B96" s="331"/>
      <c r="C96" s="331"/>
      <c r="D96" s="331"/>
      <c r="E96" s="331"/>
      <c r="F96" s="331"/>
      <c r="G96" s="331"/>
      <c r="H96" s="332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28" t="s">
        <v>235</v>
      </c>
      <c r="B102" s="329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22" t="s">
        <v>236</v>
      </c>
      <c r="B103" s="323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24" t="s">
        <v>237</v>
      </c>
      <c r="B105" s="325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26" t="s">
        <v>94</v>
      </c>
      <c r="B106" s="327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D1:D2"/>
    <mergeCell ref="C1:C2"/>
    <mergeCell ref="A1:A2"/>
    <mergeCell ref="G1:H1"/>
    <mergeCell ref="E1:F1"/>
    <mergeCell ref="B1:B2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B20:B21"/>
    <mergeCell ref="B22:B23"/>
    <mergeCell ref="B24:B25"/>
    <mergeCell ref="B28:B29"/>
    <mergeCell ref="B30:B31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zoomScaleNormal="100" zoomScaleSheetLayoutView="75" workbookViewId="0">
      <selection activeCell="F27" sqref="F27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87" t="s">
        <v>151</v>
      </c>
      <c r="B1" s="316" t="s">
        <v>9</v>
      </c>
      <c r="C1" s="224" t="s">
        <v>10</v>
      </c>
      <c r="D1" s="224" t="s">
        <v>11</v>
      </c>
      <c r="E1" s="224" t="s">
        <v>12</v>
      </c>
      <c r="F1" s="224"/>
      <c r="G1" s="224" t="s">
        <v>13</v>
      </c>
      <c r="H1" s="225"/>
    </row>
    <row r="2" spans="1:8" s="84" customFormat="1" ht="30.75" customHeight="1" thickBot="1" x14ac:dyDescent="0.25">
      <c r="A2" s="288"/>
      <c r="B2" s="382"/>
      <c r="C2" s="228"/>
      <c r="D2" s="228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82" t="s">
        <v>95</v>
      </c>
      <c r="B3" s="283"/>
      <c r="C3" s="283"/>
      <c r="D3" s="283"/>
      <c r="E3" s="283"/>
      <c r="F3" s="283"/>
      <c r="G3" s="283"/>
      <c r="H3" s="284"/>
    </row>
    <row r="4" spans="1:8" ht="18" thickBot="1" x14ac:dyDescent="0.25">
      <c r="A4" s="235" t="s">
        <v>238</v>
      </c>
      <c r="B4" s="236"/>
      <c r="C4" s="236"/>
      <c r="D4" s="236"/>
      <c r="E4" s="236"/>
      <c r="F4" s="236"/>
      <c r="G4" s="236"/>
      <c r="H4" s="379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/>
      <c r="F5" s="35"/>
      <c r="G5" s="35"/>
      <c r="H5" s="36"/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32790</v>
      </c>
      <c r="F6" s="32">
        <v>3225.6</v>
      </c>
      <c r="G6" s="32">
        <v>26835</v>
      </c>
      <c r="H6" s="39">
        <v>2112.1999999999998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>
        <v>32790</v>
      </c>
      <c r="F7" s="32">
        <v>3787.9</v>
      </c>
      <c r="G7" s="32">
        <v>26835</v>
      </c>
      <c r="H7" s="39">
        <v>3292.4</v>
      </c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80" t="s">
        <v>239</v>
      </c>
      <c r="B9" s="381"/>
      <c r="C9" s="44">
        <v>1740</v>
      </c>
      <c r="D9" s="44" t="s">
        <v>23</v>
      </c>
      <c r="E9" s="44"/>
      <c r="F9" s="44">
        <f>F5+F6+F7+F8</f>
        <v>7013.5</v>
      </c>
      <c r="G9" s="44"/>
      <c r="H9" s="44">
        <f>H5+H6+H7+H8</f>
        <v>5404.6</v>
      </c>
    </row>
    <row r="10" spans="1:8" ht="18" thickBot="1" x14ac:dyDescent="0.25">
      <c r="A10" s="229" t="s">
        <v>240</v>
      </c>
      <c r="B10" s="230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83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84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5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35" t="s">
        <v>242</v>
      </c>
      <c r="B14" s="236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6" t="s">
        <v>99</v>
      </c>
      <c r="B18" s="387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35" t="s">
        <v>248</v>
      </c>
      <c r="B20" s="236"/>
      <c r="C20" s="236"/>
      <c r="D20" s="236"/>
      <c r="E20" s="236"/>
      <c r="F20" s="236"/>
      <c r="G20" s="236"/>
      <c r="H20" s="379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12500</v>
      </c>
      <c r="F21" s="35">
        <v>2087.3000000000002</v>
      </c>
      <c r="G21" s="35">
        <v>35004</v>
      </c>
      <c r="H21" s="36">
        <v>1478.5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12500</v>
      </c>
      <c r="F22" s="32">
        <v>489.3</v>
      </c>
      <c r="G22" s="32">
        <v>16207</v>
      </c>
      <c r="H22" s="39">
        <v>360.6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1807.8</v>
      </c>
      <c r="G24" s="92" t="s">
        <v>24</v>
      </c>
      <c r="H24" s="37">
        <v>1515.2</v>
      </c>
    </row>
    <row r="25" spans="1:8" ht="18" thickBot="1" x14ac:dyDescent="0.25">
      <c r="A25" s="377" t="s">
        <v>106</v>
      </c>
      <c r="B25" s="378"/>
      <c r="C25" s="91">
        <v>1820</v>
      </c>
      <c r="D25" s="33" t="s">
        <v>23</v>
      </c>
      <c r="E25" s="33" t="s">
        <v>24</v>
      </c>
      <c r="F25" s="33">
        <f>F21+F22+F23+F24</f>
        <v>4384.4000000000005</v>
      </c>
      <c r="G25" s="33"/>
      <c r="H25" s="33">
        <f>H21+H22+H23+H24</f>
        <v>3354.3</v>
      </c>
    </row>
    <row r="26" spans="1:8" ht="18" thickBot="1" x14ac:dyDescent="0.25">
      <c r="A26" s="235" t="s">
        <v>249</v>
      </c>
      <c r="B26" s="236"/>
      <c r="C26" s="54">
        <v>1830</v>
      </c>
      <c r="D26" s="54" t="s">
        <v>23</v>
      </c>
      <c r="E26" s="54" t="s">
        <v>24</v>
      </c>
      <c r="F26" s="54">
        <v>5872.2</v>
      </c>
      <c r="G26" s="54" t="s">
        <v>24</v>
      </c>
      <c r="H26" s="73">
        <v>4929.7</v>
      </c>
    </row>
    <row r="27" spans="1:8" ht="18" thickBot="1" x14ac:dyDescent="0.25">
      <c r="A27" s="235" t="s">
        <v>250</v>
      </c>
      <c r="B27" s="236"/>
      <c r="C27" s="33">
        <v>1840</v>
      </c>
      <c r="D27" s="33" t="s">
        <v>104</v>
      </c>
      <c r="E27" s="33" t="s">
        <v>24</v>
      </c>
      <c r="F27" s="33">
        <v>2099</v>
      </c>
      <c r="G27" s="33" t="s">
        <v>24</v>
      </c>
      <c r="H27" s="42">
        <v>997</v>
      </c>
    </row>
    <row r="28" spans="1:8" ht="42" customHeight="1" thickBot="1" x14ac:dyDescent="0.25">
      <c r="A28" s="373" t="s">
        <v>251</v>
      </c>
      <c r="B28" s="374"/>
      <c r="C28" s="33">
        <v>1850</v>
      </c>
      <c r="D28" s="33" t="s">
        <v>154</v>
      </c>
      <c r="E28" s="127"/>
      <c r="F28" s="179">
        <f>F9+F25+F26+F27</f>
        <v>19369.100000000002</v>
      </c>
      <c r="G28" s="179"/>
      <c r="H28" s="179">
        <f>H9+H25+H26+H27</f>
        <v>14685.600000000002</v>
      </c>
    </row>
    <row r="29" spans="1:8" ht="21" thickBot="1" x14ac:dyDescent="0.25">
      <c r="A29" s="375" t="s">
        <v>252</v>
      </c>
      <c r="B29" s="376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23665.300000000003</v>
      </c>
      <c r="G29" s="130"/>
      <c r="H29" s="208">
        <f>'Розділ 1'!H128+'Розділ 2'!H43+'Розділ 3'!H106+'Розділ 4'!H28</f>
        <v>18591.500000000004</v>
      </c>
    </row>
    <row r="30" spans="1:8" ht="45.75" customHeight="1" x14ac:dyDescent="0.2">
      <c r="A30" s="85"/>
    </row>
    <row r="31" spans="1:8" x14ac:dyDescent="0.2">
      <c r="A31" s="372" t="s">
        <v>148</v>
      </c>
      <c r="B31" s="372"/>
      <c r="C31" s="372" t="s">
        <v>298</v>
      </c>
      <c r="D31" s="372"/>
      <c r="E31" s="372"/>
      <c r="F31" s="372"/>
      <c r="G31" s="372"/>
      <c r="H31" s="372"/>
    </row>
    <row r="32" spans="1:8" x14ac:dyDescent="0.2">
      <c r="A32" s="372"/>
      <c r="B32" s="372"/>
      <c r="C32" s="372"/>
      <c r="D32" s="372"/>
      <c r="E32" s="7"/>
      <c r="F32" s="7"/>
      <c r="G32" s="7"/>
      <c r="H32" s="7"/>
    </row>
    <row r="33" spans="1:8" x14ac:dyDescent="0.2">
      <c r="A33" s="7" t="s">
        <v>308</v>
      </c>
      <c r="B33" s="7"/>
      <c r="C33" s="372" t="s">
        <v>299</v>
      </c>
      <c r="D33" s="372"/>
      <c r="E33" s="372"/>
      <c r="F33" s="372"/>
      <c r="G33" s="372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  <mergeCell ref="A26:B26"/>
    <mergeCell ref="A27:B27"/>
    <mergeCell ref="C33:G33"/>
    <mergeCell ref="A28:B28"/>
    <mergeCell ref="A29:B29"/>
    <mergeCell ref="A31:B31"/>
    <mergeCell ref="C31:H31"/>
    <mergeCell ref="A32:D32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7" zoomScaleNormal="100" zoomScaleSheetLayoutView="100" workbookViewId="0">
      <selection activeCell="I58" sqref="I58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76" t="s">
        <v>107</v>
      </c>
      <c r="B4" s="402"/>
      <c r="C4" s="399" t="s">
        <v>10</v>
      </c>
      <c r="D4" s="388" t="s">
        <v>108</v>
      </c>
      <c r="E4" s="389"/>
      <c r="F4" s="389"/>
      <c r="G4" s="389"/>
      <c r="H4" s="389"/>
      <c r="I4" s="390"/>
      <c r="J4" s="391" t="s">
        <v>267</v>
      </c>
    </row>
    <row r="5" spans="1:10" x14ac:dyDescent="0.2">
      <c r="A5" s="250"/>
      <c r="B5" s="403"/>
      <c r="C5" s="400"/>
      <c r="D5" s="397" t="s">
        <v>109</v>
      </c>
      <c r="E5" s="394" t="s">
        <v>110</v>
      </c>
      <c r="F5" s="395"/>
      <c r="G5" s="395"/>
      <c r="H5" s="395"/>
      <c r="I5" s="396"/>
      <c r="J5" s="392"/>
    </row>
    <row r="6" spans="1:10" ht="56.25" customHeight="1" thickBot="1" x14ac:dyDescent="0.25">
      <c r="A6" s="405"/>
      <c r="B6" s="404"/>
      <c r="C6" s="401"/>
      <c r="D6" s="398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393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x14ac:dyDescent="0.2">
      <c r="A8" s="102">
        <v>1</v>
      </c>
      <c r="B8" s="105" t="s">
        <v>117</v>
      </c>
      <c r="C8" s="35">
        <v>1870</v>
      </c>
      <c r="D8" s="182">
        <v>887</v>
      </c>
      <c r="E8" s="182">
        <v>501</v>
      </c>
      <c r="F8" s="182">
        <v>147</v>
      </c>
      <c r="G8" s="182">
        <v>239</v>
      </c>
      <c r="H8" s="182"/>
      <c r="I8" s="182"/>
      <c r="J8" s="183">
        <v>369.4</v>
      </c>
    </row>
    <row r="9" spans="1:10" x14ac:dyDescent="0.2">
      <c r="A9" s="406">
        <v>2</v>
      </c>
      <c r="B9" s="81" t="s">
        <v>118</v>
      </c>
      <c r="C9" s="32">
        <v>1880</v>
      </c>
      <c r="D9" s="184">
        <v>2753</v>
      </c>
      <c r="E9" s="184">
        <v>1231</v>
      </c>
      <c r="F9" s="184">
        <v>641</v>
      </c>
      <c r="G9" s="184">
        <v>881</v>
      </c>
      <c r="H9" s="184"/>
      <c r="I9" s="184"/>
      <c r="J9" s="181">
        <v>3449.5</v>
      </c>
    </row>
    <row r="10" spans="1:10" x14ac:dyDescent="0.2">
      <c r="A10" s="408"/>
      <c r="B10" s="81" t="s">
        <v>119</v>
      </c>
      <c r="C10" s="32">
        <v>1881</v>
      </c>
      <c r="D10" s="185"/>
      <c r="E10" s="185"/>
      <c r="F10" s="185"/>
      <c r="G10" s="185"/>
      <c r="H10" s="185"/>
      <c r="I10" s="185"/>
      <c r="J10" s="181"/>
    </row>
    <row r="11" spans="1:10" x14ac:dyDescent="0.2">
      <c r="A11" s="104">
        <v>3</v>
      </c>
      <c r="B11" s="81" t="s">
        <v>120</v>
      </c>
      <c r="C11" s="32">
        <v>1890</v>
      </c>
      <c r="D11" s="185"/>
      <c r="E11" s="185"/>
      <c r="F11" s="185"/>
      <c r="G11" s="185"/>
      <c r="H11" s="185"/>
      <c r="I11" s="185"/>
      <c r="J11" s="181"/>
    </row>
    <row r="12" spans="1:10" x14ac:dyDescent="0.2">
      <c r="A12" s="104">
        <v>4</v>
      </c>
      <c r="B12" s="81" t="s">
        <v>121</v>
      </c>
      <c r="C12" s="32">
        <v>1900</v>
      </c>
      <c r="D12" s="185"/>
      <c r="E12" s="185"/>
      <c r="F12" s="185"/>
      <c r="G12" s="185"/>
      <c r="H12" s="185"/>
      <c r="I12" s="185"/>
      <c r="J12" s="181"/>
    </row>
    <row r="13" spans="1:10" x14ac:dyDescent="0.2">
      <c r="A13" s="406">
        <v>5</v>
      </c>
      <c r="B13" s="81" t="s">
        <v>257</v>
      </c>
      <c r="C13" s="32">
        <v>1910</v>
      </c>
      <c r="D13" s="185"/>
      <c r="E13" s="185"/>
      <c r="F13" s="185"/>
      <c r="G13" s="185"/>
      <c r="H13" s="185"/>
      <c r="I13" s="185"/>
      <c r="J13" s="181"/>
    </row>
    <row r="14" spans="1:10" x14ac:dyDescent="0.2">
      <c r="A14" s="407"/>
      <c r="B14" s="100" t="s">
        <v>256</v>
      </c>
      <c r="C14" s="32">
        <v>1911</v>
      </c>
      <c r="D14" s="185">
        <v>2441</v>
      </c>
      <c r="E14" s="185">
        <v>714</v>
      </c>
      <c r="F14" s="185">
        <v>664</v>
      </c>
      <c r="G14" s="185">
        <v>1063</v>
      </c>
      <c r="H14" s="185"/>
      <c r="I14" s="185"/>
      <c r="J14" s="181">
        <v>2561</v>
      </c>
    </row>
    <row r="15" spans="1:10" x14ac:dyDescent="0.2">
      <c r="A15" s="408"/>
      <c r="B15" s="101" t="s">
        <v>258</v>
      </c>
      <c r="C15" s="32">
        <v>1912</v>
      </c>
      <c r="D15" s="185" t="s">
        <v>24</v>
      </c>
      <c r="E15" s="185" t="s">
        <v>24</v>
      </c>
      <c r="F15" s="185" t="s">
        <v>24</v>
      </c>
      <c r="G15" s="185" t="s">
        <v>24</v>
      </c>
      <c r="H15" s="185" t="s">
        <v>24</v>
      </c>
      <c r="I15" s="185" t="s">
        <v>24</v>
      </c>
      <c r="J15" s="186">
        <v>1123.3</v>
      </c>
    </row>
    <row r="16" spans="1:10" x14ac:dyDescent="0.2">
      <c r="A16" s="104">
        <v>6</v>
      </c>
      <c r="B16" s="81" t="s">
        <v>123</v>
      </c>
      <c r="C16" s="32">
        <v>1920</v>
      </c>
      <c r="D16" s="185">
        <v>1098</v>
      </c>
      <c r="E16" s="185">
        <v>1010</v>
      </c>
      <c r="F16" s="185">
        <v>88</v>
      </c>
      <c r="G16" s="185"/>
      <c r="H16" s="185"/>
      <c r="I16" s="185"/>
      <c r="J16" s="181">
        <v>1152</v>
      </c>
    </row>
    <row r="17" spans="1:10" x14ac:dyDescent="0.2">
      <c r="A17" s="104">
        <v>7</v>
      </c>
      <c r="B17" s="81" t="s">
        <v>124</v>
      </c>
      <c r="C17" s="32">
        <v>1930</v>
      </c>
      <c r="D17" s="185"/>
      <c r="E17" s="185"/>
      <c r="F17" s="185"/>
      <c r="G17" s="185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187">
        <v>76</v>
      </c>
      <c r="E18" s="187">
        <v>8</v>
      </c>
      <c r="F18" s="187">
        <v>11</v>
      </c>
      <c r="G18" s="187">
        <v>57</v>
      </c>
      <c r="H18" s="187"/>
      <c r="I18" s="187"/>
      <c r="J18" s="188">
        <v>79.7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189">
        <v>25</v>
      </c>
      <c r="E19" s="189"/>
      <c r="F19" s="189">
        <v>25</v>
      </c>
      <c r="G19" s="189"/>
      <c r="H19" s="189"/>
      <c r="I19" s="189"/>
      <c r="J19" s="190">
        <v>26.2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1"/>
      <c r="E20" s="191"/>
      <c r="F20" s="191"/>
      <c r="G20" s="191"/>
      <c r="H20" s="191"/>
      <c r="I20" s="191"/>
      <c r="J20" s="192"/>
    </row>
    <row r="22" spans="1:10" x14ac:dyDescent="0.2">
      <c r="J22" s="116" t="s">
        <v>259</v>
      </c>
    </row>
    <row r="23" spans="1:10" x14ac:dyDescent="0.2">
      <c r="A23" s="222" t="s">
        <v>260</v>
      </c>
      <c r="B23" s="222"/>
      <c r="C23" s="222"/>
      <c r="D23" s="222"/>
      <c r="E23" s="222"/>
      <c r="F23" s="222"/>
      <c r="G23" s="222"/>
      <c r="H23" s="222"/>
      <c r="I23" s="222"/>
      <c r="J23" s="222"/>
    </row>
    <row r="24" spans="1:10" ht="6.75" customHeight="1" thickBot="1" x14ac:dyDescent="0.25"/>
    <row r="25" spans="1:10" x14ac:dyDescent="0.2">
      <c r="A25" s="276" t="s">
        <v>107</v>
      </c>
      <c r="B25" s="402"/>
      <c r="C25" s="409" t="s">
        <v>10</v>
      </c>
      <c r="D25" s="315" t="s">
        <v>108</v>
      </c>
      <c r="E25" s="411"/>
      <c r="F25" s="411"/>
      <c r="G25" s="411"/>
      <c r="H25" s="411"/>
      <c r="I25" s="316"/>
      <c r="J25" s="391" t="s">
        <v>255</v>
      </c>
    </row>
    <row r="26" spans="1:10" x14ac:dyDescent="0.2">
      <c r="A26" s="250"/>
      <c r="B26" s="403"/>
      <c r="C26" s="410"/>
      <c r="D26" s="397" t="s">
        <v>109</v>
      </c>
      <c r="E26" s="394" t="s">
        <v>110</v>
      </c>
      <c r="F26" s="395"/>
      <c r="G26" s="395"/>
      <c r="H26" s="395"/>
      <c r="I26" s="396"/>
      <c r="J26" s="392"/>
    </row>
    <row r="27" spans="1:10" ht="54" customHeight="1" thickBot="1" x14ac:dyDescent="0.25">
      <c r="A27" s="405"/>
      <c r="B27" s="404"/>
      <c r="C27" s="398"/>
      <c r="D27" s="398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393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x14ac:dyDescent="0.2">
      <c r="A29" s="102">
        <v>1</v>
      </c>
      <c r="B29" s="105" t="s">
        <v>117</v>
      </c>
      <c r="C29" s="35">
        <v>1970</v>
      </c>
      <c r="D29" s="35">
        <v>1621</v>
      </c>
      <c r="E29" s="35">
        <v>1275</v>
      </c>
      <c r="F29" s="35">
        <v>148</v>
      </c>
      <c r="G29" s="35">
        <v>198</v>
      </c>
      <c r="H29" s="35"/>
      <c r="I29" s="35"/>
      <c r="J29" s="183">
        <v>560</v>
      </c>
    </row>
    <row r="30" spans="1:10" x14ac:dyDescent="0.2">
      <c r="A30" s="406">
        <v>2</v>
      </c>
      <c r="B30" s="81" t="s">
        <v>118</v>
      </c>
      <c r="C30" s="43">
        <v>1980</v>
      </c>
      <c r="D30" s="43">
        <v>26835</v>
      </c>
      <c r="E30" s="43">
        <v>17215</v>
      </c>
      <c r="F30" s="43">
        <v>3221</v>
      </c>
      <c r="G30" s="43">
        <v>6399</v>
      </c>
      <c r="H30" s="43"/>
      <c r="I30" s="43"/>
      <c r="J30" s="181">
        <v>8362.5</v>
      </c>
    </row>
    <row r="31" spans="1:10" x14ac:dyDescent="0.2">
      <c r="A31" s="408"/>
      <c r="B31" s="81" t="s">
        <v>119</v>
      </c>
      <c r="C31" s="32">
        <v>1981</v>
      </c>
      <c r="D31" s="32"/>
      <c r="E31" s="32"/>
      <c r="F31" s="32"/>
      <c r="G31" s="32"/>
      <c r="H31" s="32"/>
      <c r="I31" s="32"/>
      <c r="J31" s="181"/>
    </row>
    <row r="32" spans="1:10" x14ac:dyDescent="0.2">
      <c r="A32" s="104">
        <v>3</v>
      </c>
      <c r="B32" s="81" t="s">
        <v>120</v>
      </c>
      <c r="C32" s="32">
        <v>1990</v>
      </c>
      <c r="D32" s="32">
        <v>3</v>
      </c>
      <c r="E32" s="32">
        <v>3</v>
      </c>
      <c r="F32" s="32"/>
      <c r="G32" s="32"/>
      <c r="H32" s="32"/>
      <c r="I32" s="32"/>
      <c r="J32" s="181">
        <v>0.9</v>
      </c>
    </row>
    <row r="33" spans="1:10" x14ac:dyDescent="0.2">
      <c r="A33" s="104">
        <v>4</v>
      </c>
      <c r="B33" s="81" t="s">
        <v>121</v>
      </c>
      <c r="C33" s="32">
        <v>2000</v>
      </c>
      <c r="D33" s="32"/>
      <c r="E33" s="32"/>
      <c r="F33" s="32"/>
      <c r="G33" s="32"/>
      <c r="H33" s="32"/>
      <c r="I33" s="32"/>
      <c r="J33" s="181"/>
    </row>
    <row r="34" spans="1:10" x14ac:dyDescent="0.2">
      <c r="A34" s="406">
        <v>5</v>
      </c>
      <c r="B34" s="81" t="s">
        <v>257</v>
      </c>
      <c r="C34" s="32">
        <v>2010</v>
      </c>
      <c r="D34" s="32"/>
      <c r="E34" s="32"/>
      <c r="F34" s="32"/>
      <c r="G34" s="32"/>
      <c r="H34" s="32"/>
      <c r="I34" s="32"/>
      <c r="J34" s="181"/>
    </row>
    <row r="35" spans="1:10" x14ac:dyDescent="0.2">
      <c r="A35" s="407"/>
      <c r="B35" s="100" t="s">
        <v>256</v>
      </c>
      <c r="C35" s="32">
        <v>2011</v>
      </c>
      <c r="D35" s="32">
        <v>11545</v>
      </c>
      <c r="E35" s="32">
        <v>3157</v>
      </c>
      <c r="F35" s="32">
        <v>2739</v>
      </c>
      <c r="G35" s="32">
        <v>5649</v>
      </c>
      <c r="H35" s="32"/>
      <c r="I35" s="32"/>
      <c r="J35" s="181">
        <v>3620</v>
      </c>
    </row>
    <row r="36" spans="1:10" x14ac:dyDescent="0.2">
      <c r="A36" s="408"/>
      <c r="B36" s="101" t="s">
        <v>258</v>
      </c>
      <c r="C36" s="32">
        <v>2012</v>
      </c>
      <c r="D36" s="32" t="s">
        <v>24</v>
      </c>
      <c r="E36" s="32" t="s">
        <v>24</v>
      </c>
      <c r="F36" s="32" t="s">
        <v>24</v>
      </c>
      <c r="G36" s="32" t="s">
        <v>24</v>
      </c>
      <c r="H36" s="32" t="s">
        <v>24</v>
      </c>
      <c r="I36" s="32" t="s">
        <v>24</v>
      </c>
      <c r="J36" s="186">
        <v>5045.7</v>
      </c>
    </row>
    <row r="37" spans="1:10" x14ac:dyDescent="0.2">
      <c r="A37" s="104">
        <v>6</v>
      </c>
      <c r="B37" s="81" t="s">
        <v>123</v>
      </c>
      <c r="C37" s="32">
        <v>2020</v>
      </c>
      <c r="D37" s="32">
        <v>16404</v>
      </c>
      <c r="E37" s="32">
        <v>15253</v>
      </c>
      <c r="F37" s="32">
        <v>592</v>
      </c>
      <c r="G37" s="32">
        <v>559</v>
      </c>
      <c r="H37" s="32"/>
      <c r="I37" s="32"/>
      <c r="J37" s="181">
        <v>5143.5</v>
      </c>
    </row>
    <row r="38" spans="1:10" x14ac:dyDescent="0.2">
      <c r="A38" s="104">
        <v>7</v>
      </c>
      <c r="B38" s="81" t="s">
        <v>124</v>
      </c>
      <c r="C38" s="32">
        <v>2030</v>
      </c>
      <c r="D38" s="32"/>
      <c r="E38" s="32"/>
      <c r="F38" s="32"/>
      <c r="G38" s="32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26">
        <v>482</v>
      </c>
      <c r="E39" s="26">
        <v>69</v>
      </c>
      <c r="F39" s="26">
        <v>38</v>
      </c>
      <c r="G39" s="26">
        <v>375</v>
      </c>
      <c r="H39" s="26"/>
      <c r="I39" s="26"/>
      <c r="J39" s="188">
        <v>151.1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115">
        <v>28</v>
      </c>
      <c r="E40" s="115">
        <v>14</v>
      </c>
      <c r="F40" s="115"/>
      <c r="G40" s="115">
        <v>14</v>
      </c>
      <c r="H40" s="115"/>
      <c r="I40" s="115"/>
      <c r="J40" s="190">
        <v>8.8000000000000007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22" t="s">
        <v>262</v>
      </c>
      <c r="B44" s="222"/>
      <c r="C44" s="222"/>
      <c r="D44" s="222"/>
      <c r="E44" s="222"/>
      <c r="F44" s="222"/>
      <c r="G44" s="222"/>
      <c r="H44" s="222"/>
      <c r="I44" s="222"/>
      <c r="J44" s="222"/>
    </row>
    <row r="45" spans="1:10" ht="5.25" customHeight="1" thickBot="1" x14ac:dyDescent="0.25"/>
    <row r="46" spans="1:10" x14ac:dyDescent="0.2">
      <c r="A46" s="276" t="s">
        <v>107</v>
      </c>
      <c r="B46" s="402"/>
      <c r="C46" s="399" t="s">
        <v>10</v>
      </c>
      <c r="D46" s="388" t="s">
        <v>108</v>
      </c>
      <c r="E46" s="389"/>
      <c r="F46" s="389"/>
      <c r="G46" s="389"/>
      <c r="H46" s="389"/>
      <c r="I46" s="390"/>
      <c r="J46" s="391" t="s">
        <v>255</v>
      </c>
    </row>
    <row r="47" spans="1:10" ht="15.75" customHeight="1" x14ac:dyDescent="0.2">
      <c r="A47" s="250"/>
      <c r="B47" s="403"/>
      <c r="C47" s="400"/>
      <c r="D47" s="397" t="s">
        <v>109</v>
      </c>
      <c r="E47" s="394" t="s">
        <v>110</v>
      </c>
      <c r="F47" s="395"/>
      <c r="G47" s="395"/>
      <c r="H47" s="395"/>
      <c r="I47" s="396"/>
      <c r="J47" s="392"/>
    </row>
    <row r="48" spans="1:10" ht="58.5" customHeight="1" thickBot="1" x14ac:dyDescent="0.25">
      <c r="A48" s="405"/>
      <c r="B48" s="404"/>
      <c r="C48" s="401"/>
      <c r="D48" s="398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392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3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32">
        <v>2090</v>
      </c>
      <c r="E50" s="32">
        <v>1627</v>
      </c>
      <c r="F50" s="32">
        <v>105</v>
      </c>
      <c r="G50" s="32">
        <v>358</v>
      </c>
      <c r="H50" s="32"/>
      <c r="I50" s="32"/>
      <c r="J50" s="32">
        <v>1532.3</v>
      </c>
    </row>
    <row r="51" spans="1:11" x14ac:dyDescent="0.2">
      <c r="A51" s="32">
        <v>2</v>
      </c>
      <c r="B51" s="10" t="s">
        <v>129</v>
      </c>
      <c r="C51" s="32">
        <v>2080</v>
      </c>
      <c r="D51" s="185">
        <v>17502</v>
      </c>
      <c r="E51" s="185">
        <v>16263</v>
      </c>
      <c r="F51" s="185">
        <v>680</v>
      </c>
      <c r="G51" s="185">
        <v>559</v>
      </c>
      <c r="H51" s="32"/>
      <c r="I51" s="32"/>
      <c r="J51" s="185">
        <v>11621.6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32"/>
      <c r="E52" s="32"/>
      <c r="F52" s="32"/>
      <c r="G52" s="32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32"/>
      <c r="E53" s="32"/>
      <c r="F53" s="32"/>
      <c r="G53" s="32"/>
      <c r="H53" s="32"/>
      <c r="I53" s="32"/>
      <c r="J53" s="185"/>
      <c r="K53" s="90"/>
    </row>
    <row r="54" spans="1:11" x14ac:dyDescent="0.2">
      <c r="A54" s="412">
        <v>5</v>
      </c>
      <c r="B54" s="10" t="s">
        <v>122</v>
      </c>
      <c r="C54" s="32">
        <v>2110</v>
      </c>
      <c r="D54" s="32"/>
      <c r="E54" s="32"/>
      <c r="F54" s="32"/>
      <c r="G54" s="32"/>
      <c r="H54" s="32"/>
      <c r="I54" s="32"/>
      <c r="J54" s="32"/>
      <c r="K54" s="90"/>
    </row>
    <row r="55" spans="1:11" x14ac:dyDescent="0.2">
      <c r="A55" s="412"/>
      <c r="B55" s="94" t="s">
        <v>131</v>
      </c>
      <c r="C55" s="32">
        <v>2111</v>
      </c>
      <c r="D55" s="32">
        <v>5182</v>
      </c>
      <c r="E55" s="32">
        <v>4474</v>
      </c>
      <c r="F55" s="32">
        <v>479</v>
      </c>
      <c r="G55" s="32">
        <v>229</v>
      </c>
      <c r="H55" s="32"/>
      <c r="I55" s="32"/>
      <c r="J55" s="185">
        <v>3479.1</v>
      </c>
      <c r="K55" s="90"/>
    </row>
    <row r="56" spans="1:11" x14ac:dyDescent="0.2">
      <c r="A56" s="412"/>
      <c r="B56" s="95" t="s">
        <v>258</v>
      </c>
      <c r="C56" s="32">
        <v>2112</v>
      </c>
      <c r="D56" s="32" t="s">
        <v>24</v>
      </c>
      <c r="E56" s="32" t="s">
        <v>24</v>
      </c>
      <c r="F56" s="32" t="s">
        <v>24</v>
      </c>
      <c r="G56" s="32" t="s">
        <v>24</v>
      </c>
      <c r="H56" s="32" t="s">
        <v>24</v>
      </c>
      <c r="I56" s="32" t="s">
        <v>24</v>
      </c>
      <c r="J56" s="43">
        <v>6243.4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32">
        <v>10533</v>
      </c>
      <c r="E57" s="32">
        <v>10533</v>
      </c>
      <c r="F57" s="32"/>
      <c r="G57" s="32"/>
      <c r="H57" s="32"/>
      <c r="I57" s="32"/>
      <c r="J57" s="185">
        <v>7071.8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32"/>
      <c r="E58" s="32"/>
      <c r="F58" s="32"/>
      <c r="G58" s="32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26">
        <v>492</v>
      </c>
      <c r="E59" s="26">
        <v>46</v>
      </c>
      <c r="F59" s="26"/>
      <c r="G59" s="26">
        <v>446</v>
      </c>
      <c r="H59" s="26"/>
      <c r="I59" s="26"/>
      <c r="J59" s="185">
        <v>330.3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189">
        <v>3385</v>
      </c>
      <c r="E60" s="189">
        <v>2837</v>
      </c>
      <c r="F60" s="189">
        <v>306</v>
      </c>
      <c r="G60" s="189">
        <v>242</v>
      </c>
      <c r="H60" s="115"/>
      <c r="I60" s="115"/>
      <c r="J60" s="194">
        <v>2272.6999999999998</v>
      </c>
      <c r="K60" s="93"/>
    </row>
    <row r="61" spans="1:11" ht="10.5" customHeight="1" x14ac:dyDescent="0.2"/>
    <row r="62" spans="1:11" x14ac:dyDescent="0.2">
      <c r="A62" s="372" t="s">
        <v>263</v>
      </c>
      <c r="B62" s="372"/>
      <c r="C62" s="7"/>
      <c r="D62" s="7"/>
      <c r="E62" s="7"/>
      <c r="F62" s="372" t="s">
        <v>264</v>
      </c>
      <c r="G62" s="372"/>
      <c r="H62" s="372"/>
      <c r="I62" s="372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72" t="s">
        <v>307</v>
      </c>
      <c r="B64" s="372"/>
      <c r="C64" s="7"/>
      <c r="D64" s="7"/>
      <c r="E64" s="7"/>
      <c r="F64" s="372" t="s">
        <v>265</v>
      </c>
      <c r="G64" s="372"/>
      <c r="H64" s="372"/>
      <c r="I64" s="372"/>
      <c r="J64" s="7"/>
    </row>
    <row r="65" spans="1:10" x14ac:dyDescent="0.2">
      <c r="A65" s="372"/>
      <c r="B65" s="372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5"/>
    </row>
  </sheetData>
  <mergeCells count="34">
    <mergeCell ref="A65:B65"/>
    <mergeCell ref="F62:I62"/>
    <mergeCell ref="F64:I64"/>
    <mergeCell ref="A54:A56"/>
    <mergeCell ref="A62:B62"/>
    <mergeCell ref="A64:B64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2:J2"/>
    <mergeCell ref="D4:I4"/>
    <mergeCell ref="J4:J6"/>
    <mergeCell ref="E5:I5"/>
    <mergeCell ref="D5:D6"/>
    <mergeCell ref="C4:C6"/>
    <mergeCell ref="B4:B6"/>
    <mergeCell ref="A4:A6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zoomScaleSheetLayoutView="100" workbookViewId="0">
      <selection activeCell="F22" sqref="F22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21" t="s">
        <v>268</v>
      </c>
      <c r="H1" s="221"/>
    </row>
    <row r="2" spans="1:9" x14ac:dyDescent="0.2">
      <c r="A2" s="222" t="s">
        <v>269</v>
      </c>
      <c r="B2" s="222"/>
      <c r="C2" s="222"/>
      <c r="D2" s="222"/>
      <c r="E2" s="222"/>
      <c r="F2" s="222"/>
      <c r="G2" s="222"/>
      <c r="H2" s="222"/>
    </row>
    <row r="3" spans="1:9" ht="5.25" customHeight="1" thickBot="1" x14ac:dyDescent="0.25"/>
    <row r="4" spans="1:9" ht="24.75" customHeight="1" x14ac:dyDescent="0.2">
      <c r="A4" s="226" t="s">
        <v>107</v>
      </c>
      <c r="B4" s="224" t="s">
        <v>132</v>
      </c>
      <c r="C4" s="224" t="s">
        <v>10</v>
      </c>
      <c r="D4" s="224" t="s">
        <v>133</v>
      </c>
      <c r="E4" s="224" t="s">
        <v>12</v>
      </c>
      <c r="F4" s="224"/>
      <c r="G4" s="224" t="s">
        <v>13</v>
      </c>
      <c r="H4" s="225"/>
      <c r="I4" s="7"/>
    </row>
    <row r="5" spans="1:9" ht="29.25" thickBot="1" x14ac:dyDescent="0.25">
      <c r="A5" s="227"/>
      <c r="B5" s="228"/>
      <c r="C5" s="228"/>
      <c r="D5" s="228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8" t="s">
        <v>270</v>
      </c>
      <c r="B7" s="219"/>
      <c r="C7" s="33">
        <v>2160</v>
      </c>
      <c r="D7" s="33" t="s">
        <v>154</v>
      </c>
      <c r="E7" s="33" t="s">
        <v>24</v>
      </c>
      <c r="F7" s="33">
        <v>300</v>
      </c>
      <c r="G7" s="33" t="s">
        <v>24</v>
      </c>
      <c r="H7" s="42">
        <v>423</v>
      </c>
    </row>
    <row r="8" spans="1:9" ht="31.5" x14ac:dyDescent="0.2">
      <c r="A8" s="223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>
        <v>150</v>
      </c>
      <c r="I8" s="3" t="s">
        <v>302</v>
      </c>
    </row>
    <row r="9" spans="1:9" x14ac:dyDescent="0.2">
      <c r="A9" s="214"/>
      <c r="B9" s="65" t="s">
        <v>271</v>
      </c>
      <c r="C9" s="32">
        <v>2171</v>
      </c>
      <c r="D9" s="32" t="s">
        <v>276</v>
      </c>
      <c r="E9" s="43"/>
      <c r="F9" s="43"/>
      <c r="G9" s="43"/>
      <c r="H9" s="59">
        <v>150</v>
      </c>
    </row>
    <row r="10" spans="1:9" x14ac:dyDescent="0.2">
      <c r="A10" s="214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4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4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5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13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273</v>
      </c>
    </row>
    <row r="16" spans="1:9" x14ac:dyDescent="0.2">
      <c r="A16" s="214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59">
        <v>273</v>
      </c>
    </row>
    <row r="17" spans="1:8" x14ac:dyDescent="0.2">
      <c r="A17" s="214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15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13">
        <v>4</v>
      </c>
      <c r="B19" s="65" t="s">
        <v>137</v>
      </c>
      <c r="C19" s="32">
        <v>2200</v>
      </c>
      <c r="D19" s="32" t="s">
        <v>43</v>
      </c>
      <c r="E19" s="32">
        <v>1</v>
      </c>
      <c r="F19" s="32">
        <v>300</v>
      </c>
      <c r="G19" s="32"/>
      <c r="H19" s="39"/>
    </row>
    <row r="20" spans="1:8" x14ac:dyDescent="0.2">
      <c r="A20" s="214"/>
      <c r="B20" s="65" t="s">
        <v>280</v>
      </c>
      <c r="C20" s="32">
        <v>2201</v>
      </c>
      <c r="D20" s="43" t="s">
        <v>154</v>
      </c>
      <c r="E20" s="43" t="s">
        <v>24</v>
      </c>
      <c r="F20" s="43">
        <v>20</v>
      </c>
      <c r="G20" s="43" t="s">
        <v>24</v>
      </c>
      <c r="H20" s="59"/>
    </row>
    <row r="21" spans="1:8" x14ac:dyDescent="0.2">
      <c r="A21" s="215"/>
      <c r="B21" s="65" t="s">
        <v>281</v>
      </c>
      <c r="C21" s="32">
        <v>2202</v>
      </c>
      <c r="D21" s="43" t="s">
        <v>154</v>
      </c>
      <c r="E21" s="43" t="s">
        <v>24</v>
      </c>
      <c r="F21" s="43">
        <v>280</v>
      </c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18" t="s">
        <v>140</v>
      </c>
      <c r="B23" s="219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8" t="s">
        <v>142</v>
      </c>
      <c r="B26" s="219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13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4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5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13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4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5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16" t="s">
        <v>284</v>
      </c>
      <c r="B35" s="217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09" t="s">
        <v>289</v>
      </c>
      <c r="B40" s="210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09" t="s">
        <v>292</v>
      </c>
      <c r="B41" s="210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11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12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20" t="s">
        <v>152</v>
      </c>
      <c r="D46" s="220"/>
      <c r="E46" s="220"/>
      <c r="F46" s="220"/>
      <c r="G46" s="220"/>
      <c r="H46" s="220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20" t="s">
        <v>297</v>
      </c>
      <c r="D49" s="220"/>
      <c r="E49" s="220"/>
      <c r="F49" s="220"/>
      <c r="G49" s="220"/>
      <c r="H49" s="220"/>
    </row>
  </sheetData>
  <mergeCells count="22"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2017-07-26T10:28:23Z</cp:lastPrinted>
  <dcterms:created xsi:type="dcterms:W3CDTF">2007-04-04T12:50:12Z</dcterms:created>
  <dcterms:modified xsi:type="dcterms:W3CDTF">2017-07-26T10:29:02Z</dcterms:modified>
  <cp:category/>
</cp:coreProperties>
</file>